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<sst xmlns="http://schemas.openxmlformats.org/spreadsheetml/2006/main" count="166" uniqueCount="119">
  <si>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</si>
  <si>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</si>
  <si>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</si>
  <si>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</si>
  <si>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</si>
  <si>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</si>
  <si>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</si>
  <si>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</si>
  <si>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</si>
  <si>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</si>
  <si>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</si>
  <si>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</si>
  <si>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</si>
  <si>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</si>
  <si>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</si>
  <si>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</si>
  <si>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</si>
  <si>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</si>
  <si>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</si>
  <si>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</si>
  <si>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</si>
  <si>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</si>
  <si>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</si>
  <si>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</si>
  <si>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</si>
  <si>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</si>
  <si>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</si>
  <si>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</si>
  <si>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</si>
  <si>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</si>
  <si>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</si>
  <si>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</si>
  <si>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</si>
  <si>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</si>
  <si>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</si>
  <si>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</si>
  <si>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</si>
  <si>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</si>
  <si>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</si>
  <si>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</si>
  <si>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</si>
  <si>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</si>
  <si>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</si>
  <si>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</si>
  <si>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</si>
  <si>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</si>
  <si>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</si>
  <si>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</si>
  <si>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</si>
  <si>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</si>
  <si>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</si>
  <si>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</si>
  <si>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</si>
  <si>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</si>
  <si>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</si>
  <si>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</si>
  <si>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</si>
  <si>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</si>
  <si>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</si>
  <si>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</si>
  <si>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</si>
  <si>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</si>
  <si>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</si>
  <si>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</si>
  <si>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</si>
  <si>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</si>
  <si>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</si>
  <si>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</si>
  <si>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</si>
  <si>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</si>
  <si>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</si>
  <si>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</si>
  <si>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</si>
  <si>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</si>
  <si>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</si>
  <si>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</si>
  <si>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</si>
  <si>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</si>
  <si>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</si>
  <si>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</si>
  <si>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</si>
  <si>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</si>
  <si>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</si>
  <si>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</si>
  <si>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</si>
  <si>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</si>
  <si>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</si>
  <si>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</si>
  <si>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</si>
  <si>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</si>
  <si>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</si>
  <si>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</si>
  <si>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</si>
  <si>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</si>
  <si>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</si>
  <si>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</si>
  <si>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</si>
  <si>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</si>
  <si>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</si>
  <si>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</si>
  <si>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</si>
  <si>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</si>
  <si>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</si>
  <si>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</si>
  <si>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</si>
  <si>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</si>
  <si>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</si>
  <si>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</si>
  <si>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</si>
  <si>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</si>
  <si>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</si>
  <si>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</si>
  <si>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</si>
  <si>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</si>
  <si>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</si>
  <si>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</si>
  <si>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</si>
  <si>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</si>
  <si>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15.04.2015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</si>
</sst>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58156615"/>
        <c:axId val="53647488"/>
      </c:bar3D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13065345"/>
        <c:axId val="50479242"/>
      </c:bar3D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51659995"/>
        <c:axId val="62286772"/>
      </c:bar3D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23710037"/>
        <c:axId val="12063742"/>
      </c:bar3D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1464815"/>
        <c:axId val="37639016"/>
      </c:bar3D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9016"/>
        <c:crosses val="autoZero"/>
        <c:auto val="1"/>
        <c:lblOffset val="100"/>
        <c:tickLblSkip val="2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3206825"/>
        <c:axId val="28861426"/>
      </c:bar3D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58426243"/>
        <c:axId val="56074140"/>
      </c:bar3D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34905213"/>
        <c:axId val="45711462"/>
      </c:bar3D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8749975"/>
        <c:axId val="11640912"/>
      </c:bar3D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3" sqref="C10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114258.5-70.7</f>
        <v>114187.8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</f>
        <v>93948.60000000002</v>
      </c>
      <c r="E6" s="3">
        <f>D6/D144*100</f>
        <v>38.408385131256836</v>
      </c>
      <c r="F6" s="3">
        <f>D6/B6*100</f>
        <v>82.27551454708824</v>
      </c>
      <c r="G6" s="3">
        <f aca="true" t="shared" si="0" ref="G6:G43">D6/C6*100</f>
        <v>27.83591292192259</v>
      </c>
      <c r="H6" s="3">
        <f>B6-D6</f>
        <v>20239.199999999983</v>
      </c>
      <c r="I6" s="3">
        <f aca="true" t="shared" si="1" ref="I6:I43">C6-D6</f>
        <v>243559.99999999994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17278.1+34.8+43.3+5046.6+1441.7+293+463.5+4876.3+308.3+631.3+5138.7+0.1+2292.2+271.4+1820.7+4384.3</f>
        <v>44324.29999999999</v>
      </c>
      <c r="E7" s="123">
        <f>D7/D6*100</f>
        <v>47.17930868581328</v>
      </c>
      <c r="F7" s="108">
        <f>D7/B7*100</f>
        <v>83.48442070408659</v>
      </c>
      <c r="G7" s="108">
        <f>D7/C7*100</f>
        <v>24.633314882369543</v>
      </c>
      <c r="H7" s="108">
        <f>B7-D7</f>
        <v>8768.600000000013</v>
      </c>
      <c r="I7" s="108">
        <f t="shared" si="1"/>
        <v>135612.1</v>
      </c>
    </row>
    <row r="8" spans="1:9" ht="18">
      <c r="A8" s="29" t="s">
        <v>3</v>
      </c>
      <c r="B8" s="49">
        <f>81208.5-40.4</f>
        <v>81168.1</v>
      </c>
      <c r="C8" s="50">
        <v>251964.7</v>
      </c>
      <c r="D8" s="51">
        <f>2656.8+4544.7+5310.3+304.5+4240.2+2115.7+0.5+13.7+8260.2+9928.8+1441.7+7980.3+10682.7+0.1+0.1+1665.8+5183.3+3109.4</f>
        <v>67438.8</v>
      </c>
      <c r="E8" s="1">
        <f>D8/D6*100</f>
        <v>71.78265562232966</v>
      </c>
      <c r="F8" s="1">
        <f>D8/B8*100</f>
        <v>83.08535003283309</v>
      </c>
      <c r="G8" s="1">
        <f t="shared" si="0"/>
        <v>26.76517782054391</v>
      </c>
      <c r="H8" s="1">
        <f>B8-D8</f>
        <v>13729.300000000003</v>
      </c>
      <c r="I8" s="1">
        <f t="shared" si="1"/>
        <v>184525.90000000002</v>
      </c>
    </row>
    <row r="9" spans="1:9" ht="18">
      <c r="A9" s="29" t="s">
        <v>2</v>
      </c>
      <c r="B9" s="49">
        <v>14.6</v>
      </c>
      <c r="C9" s="50">
        <v>45.2</v>
      </c>
      <c r="D9" s="51">
        <f>0.3+0.2+0.7</f>
        <v>1.2</v>
      </c>
      <c r="E9" s="12">
        <f>D9/D6*100</f>
        <v>0.0012772941800090684</v>
      </c>
      <c r="F9" s="149">
        <f>D9/B9*100</f>
        <v>8.21917808219178</v>
      </c>
      <c r="G9" s="1">
        <f t="shared" si="0"/>
        <v>2.654867256637168</v>
      </c>
      <c r="H9" s="1">
        <f aca="true" t="shared" si="2" ref="H9:H43">B9-D9</f>
        <v>13.4</v>
      </c>
      <c r="I9" s="1">
        <f t="shared" si="1"/>
        <v>44</v>
      </c>
    </row>
    <row r="10" spans="1:9" ht="18">
      <c r="A10" s="29" t="s">
        <v>1</v>
      </c>
      <c r="B10" s="49">
        <f>8148.8-977.4</f>
        <v>7171.400000000001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</f>
        <v>5386.6</v>
      </c>
      <c r="E10" s="1">
        <f>D10/D6*100</f>
        <v>5.733560691697375</v>
      </c>
      <c r="F10" s="1">
        <f aca="true" t="shared" si="3" ref="F10:F41">D10/B10*100</f>
        <v>75.11225144323284</v>
      </c>
      <c r="G10" s="1">
        <f t="shared" si="0"/>
        <v>24.363172558526617</v>
      </c>
      <c r="H10" s="1">
        <f t="shared" si="2"/>
        <v>1784.8000000000002</v>
      </c>
      <c r="I10" s="1">
        <f t="shared" si="1"/>
        <v>16723</v>
      </c>
    </row>
    <row r="11" spans="1:9" ht="18">
      <c r="A11" s="29" t="s">
        <v>0</v>
      </c>
      <c r="B11" s="49">
        <f>22971.7+1017.8</f>
        <v>23989.5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</f>
        <v>20029.1</v>
      </c>
      <c r="E11" s="1">
        <f>D11/D6*100</f>
        <v>21.319210717349694</v>
      </c>
      <c r="F11" s="1">
        <f t="shared" si="3"/>
        <v>83.49111069426208</v>
      </c>
      <c r="G11" s="1">
        <f t="shared" si="0"/>
        <v>33.716355776563134</v>
      </c>
      <c r="H11" s="1">
        <f t="shared" si="2"/>
        <v>3960.4000000000015</v>
      </c>
      <c r="I11" s="1">
        <f t="shared" si="1"/>
        <v>39375.6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</f>
        <v>32.699999999999996</v>
      </c>
      <c r="E12" s="1">
        <f>D12/D6*100</f>
        <v>0.03480626640524711</v>
      </c>
      <c r="F12" s="1">
        <f t="shared" si="3"/>
        <v>58.6021505376344</v>
      </c>
      <c r="G12" s="1">
        <f t="shared" si="0"/>
        <v>11.425576519916142</v>
      </c>
      <c r="H12" s="1">
        <f t="shared" si="2"/>
        <v>23.1</v>
      </c>
      <c r="I12" s="1">
        <f t="shared" si="1"/>
        <v>253.5</v>
      </c>
    </row>
    <row r="13" spans="1:9" ht="18.75" thickBot="1">
      <c r="A13" s="29" t="s">
        <v>35</v>
      </c>
      <c r="B13" s="50">
        <f>B6-B8-B9-B10-B11-B12</f>
        <v>1788.3999999999971</v>
      </c>
      <c r="C13" s="50">
        <f>C6-C8-C9-C10-C11-C12</f>
        <v>3698.1999999999725</v>
      </c>
      <c r="D13" s="50">
        <f>D6-D8-D9-D10-D11-D12</f>
        <v>1060.200000000016</v>
      </c>
      <c r="E13" s="1">
        <f>D13/D6*100</f>
        <v>1.128489408038029</v>
      </c>
      <c r="F13" s="1">
        <f t="shared" si="3"/>
        <v>59.28203981212356</v>
      </c>
      <c r="G13" s="1">
        <f t="shared" si="0"/>
        <v>28.668000648965002</v>
      </c>
      <c r="H13" s="1">
        <f t="shared" si="2"/>
        <v>728.1999999999812</v>
      </c>
      <c r="I13" s="1">
        <f t="shared" si="1"/>
        <v>2637.9999999999563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</f>
        <v>52434</v>
      </c>
      <c r="E18" s="3">
        <f>D18/D144*100</f>
        <v>21.436245627633838</v>
      </c>
      <c r="F18" s="3">
        <f>D18/B18*100</f>
        <v>81.07393508704385</v>
      </c>
      <c r="G18" s="3">
        <f t="shared" si="0"/>
        <v>23.183558835896534</v>
      </c>
      <c r="H18" s="3">
        <f>B18-D18</f>
        <v>12240.300000000003</v>
      </c>
      <c r="I18" s="3">
        <f t="shared" si="1"/>
        <v>173734.90000000002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20724.4+1058.1+4.5+4107.3+4273.5+909.7+5187.7+0.2+1026+1411.4+1.1+2729.9+0.1+4996.6+194.4+3533.4</f>
        <v>50158.299999999996</v>
      </c>
      <c r="E19" s="123">
        <f>D19/D18*100</f>
        <v>95.65987717892969</v>
      </c>
      <c r="F19" s="108">
        <f t="shared" si="3"/>
        <v>80.68160249130584</v>
      </c>
      <c r="G19" s="108">
        <f t="shared" si="0"/>
        <v>26.891762349398878</v>
      </c>
      <c r="H19" s="108">
        <f t="shared" si="2"/>
        <v>12009.900000000001</v>
      </c>
      <c r="I19" s="108">
        <f t="shared" si="1"/>
        <v>136360.90000000002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5164.3+574.5+4352.6-225.6+2461.2+632.3+5026.9+4104.6-0.1+3875.3+3989.4+855.4+280+4996.6+192.6+3533.4</f>
        <v>39813.4</v>
      </c>
      <c r="E20" s="1">
        <f>D20/D18*100</f>
        <v>75.93050310866994</v>
      </c>
      <c r="F20" s="1">
        <f t="shared" si="3"/>
        <v>81.18192087630653</v>
      </c>
      <c r="G20" s="1">
        <f t="shared" si="0"/>
        <v>23.53094844496823</v>
      </c>
      <c r="H20" s="1">
        <f t="shared" si="2"/>
        <v>9228.799999999996</v>
      </c>
      <c r="I20" s="1">
        <f t="shared" si="1"/>
        <v>129382.5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</f>
        <v>2021.6999999999998</v>
      </c>
      <c r="E21" s="1">
        <f>D21/D18*100</f>
        <v>3.855704313994736</v>
      </c>
      <c r="F21" s="1">
        <f t="shared" si="3"/>
        <v>79.96282086777676</v>
      </c>
      <c r="G21" s="1">
        <f t="shared" si="0"/>
        <v>16.185123808151403</v>
      </c>
      <c r="H21" s="1">
        <f t="shared" si="2"/>
        <v>506.60000000000036</v>
      </c>
      <c r="I21" s="1">
        <f t="shared" si="1"/>
        <v>10469.400000000001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</f>
        <v>709.1000000000001</v>
      </c>
      <c r="E22" s="1">
        <f>D22/D18*100</f>
        <v>1.3523667849105545</v>
      </c>
      <c r="F22" s="1">
        <f t="shared" si="3"/>
        <v>69.73153702428952</v>
      </c>
      <c r="G22" s="1">
        <f t="shared" si="0"/>
        <v>21.796329880429106</v>
      </c>
      <c r="H22" s="1">
        <f t="shared" si="2"/>
        <v>307.79999999999984</v>
      </c>
      <c r="I22" s="1">
        <f t="shared" si="1"/>
        <v>2544.2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12.90098027997101</v>
      </c>
      <c r="F23" s="1">
        <f t="shared" si="3"/>
        <v>88.50234846205173</v>
      </c>
      <c r="G23" s="1">
        <f t="shared" si="0"/>
        <v>27.41305387377311</v>
      </c>
      <c r="H23" s="1">
        <f t="shared" si="2"/>
        <v>878.8000000000002</v>
      </c>
      <c r="I23" s="1">
        <f t="shared" si="1"/>
        <v>17911.7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</f>
        <v>335.2</v>
      </c>
      <c r="E24" s="1">
        <f>D24/D18*100</f>
        <v>0.6392798565816074</v>
      </c>
      <c r="F24" s="1">
        <f t="shared" si="3"/>
        <v>73.01241559573077</v>
      </c>
      <c r="G24" s="1">
        <f t="shared" si="0"/>
        <v>21.93573718997448</v>
      </c>
      <c r="H24" s="1">
        <f t="shared" si="2"/>
        <v>123.90000000000003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2790.0999999999976</v>
      </c>
      <c r="E25" s="1">
        <f>D25/D18*100</f>
        <v>5.321165655872139</v>
      </c>
      <c r="F25" s="1">
        <f t="shared" si="3"/>
        <v>70.02384238925819</v>
      </c>
      <c r="G25" s="1">
        <f t="shared" si="0"/>
        <v>18.57058232330287</v>
      </c>
      <c r="H25" s="1">
        <f t="shared" si="2"/>
        <v>1194.4000000000092</v>
      </c>
      <c r="I25" s="1">
        <f t="shared" si="1"/>
        <v>12234.20000000003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</f>
        <v>12113.199999999999</v>
      </c>
      <c r="E33" s="3">
        <f>D33/D144*100</f>
        <v>4.95215948691029</v>
      </c>
      <c r="F33" s="3">
        <f>D33/B33*100</f>
        <v>83.28199768989603</v>
      </c>
      <c r="G33" s="3">
        <f t="shared" si="0"/>
        <v>28.843836764628843</v>
      </c>
      <c r="H33" s="3">
        <f t="shared" si="2"/>
        <v>2431.6000000000004</v>
      </c>
      <c r="I33" s="3">
        <f t="shared" si="1"/>
        <v>29882.6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1216.2+1064.6-0.1+1185.2+1240.8+0.1+1202.8+1206.8+1191.1</f>
        <v>8307.500000000002</v>
      </c>
      <c r="E34" s="1">
        <f>D34/D33*100</f>
        <v>68.58220783938185</v>
      </c>
      <c r="F34" s="1">
        <f t="shared" si="3"/>
        <v>86.3978617634212</v>
      </c>
      <c r="G34" s="1">
        <f t="shared" si="0"/>
        <v>28.040868954716068</v>
      </c>
      <c r="H34" s="1">
        <f t="shared" si="2"/>
        <v>1307.8999999999978</v>
      </c>
      <c r="I34" s="1">
        <f t="shared" si="1"/>
        <v>21318.9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6.5+2.8+10.2+0.8+23.6+67.7+80.5+1.3+36.1+6.9+3.3+7.6-0.1+154.9+32.2+23.8+2.3+86.1+23.3+3.4+0.7+1.8+4.8+6+11.6+1.8+11.8+146.5+0.1+108.8+11.7+126.6</f>
        <v>1005.3999999999999</v>
      </c>
      <c r="E36" s="1">
        <f>D36/D33*100</f>
        <v>8.30003632401017</v>
      </c>
      <c r="F36" s="1">
        <f t="shared" si="3"/>
        <v>79.08440179343977</v>
      </c>
      <c r="G36" s="1">
        <f t="shared" si="0"/>
        <v>41.48545492056942</v>
      </c>
      <c r="H36" s="1">
        <f t="shared" si="2"/>
        <v>265.9000000000001</v>
      </c>
      <c r="I36" s="1">
        <f t="shared" si="1"/>
        <v>1418.1000000000001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19+12.3+0.1+11.9+3.2</f>
        <v>46.50000000000001</v>
      </c>
      <c r="E37" s="19">
        <f>D37/D33*100</f>
        <v>0.38387874384968473</v>
      </c>
      <c r="F37" s="19">
        <f t="shared" si="3"/>
        <v>25.354416575790623</v>
      </c>
      <c r="G37" s="19">
        <f t="shared" si="0"/>
        <v>9.020368574199807</v>
      </c>
      <c r="H37" s="19">
        <f t="shared" si="2"/>
        <v>136.9</v>
      </c>
      <c r="I37" s="19">
        <f t="shared" si="1"/>
        <v>469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</f>
        <v>10.2</v>
      </c>
      <c r="E38" s="1">
        <f>D38/D33*100</f>
        <v>0.08420565994122114</v>
      </c>
      <c r="F38" s="1">
        <f t="shared" si="3"/>
        <v>30.357142857142854</v>
      </c>
      <c r="G38" s="1">
        <f t="shared" si="0"/>
        <v>21.610169491525422</v>
      </c>
      <c r="H38" s="1">
        <f t="shared" si="2"/>
        <v>23.400000000000002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2743.5999999999976</v>
      </c>
      <c r="E39" s="1">
        <f>D39/D33*100</f>
        <v>22.649671432817076</v>
      </c>
      <c r="F39" s="1">
        <f t="shared" si="3"/>
        <v>79.73031879340903</v>
      </c>
      <c r="G39" s="1">
        <f t="shared" si="0"/>
        <v>29.239491857788387</v>
      </c>
      <c r="H39" s="1">
        <f>B39-D39</f>
        <v>697.5000000000018</v>
      </c>
      <c r="I39" s="1">
        <f t="shared" si="1"/>
        <v>6639.599999999996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0.058052921370179734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193+223+8.7+101.1+200.9+9+241+299.2+7.6+43.6+283.1+0.8+48.7+276.1</f>
        <v>1935.7999999999997</v>
      </c>
      <c r="E45" s="3">
        <f>D45/D144*100</f>
        <v>0.7914003182281264</v>
      </c>
      <c r="F45" s="3">
        <f>D45/B45*100</f>
        <v>84.76223837463876</v>
      </c>
      <c r="G45" s="3">
        <f aca="true" t="shared" si="4" ref="G45:G75">D45/C45*100</f>
        <v>28.693821890193284</v>
      </c>
      <c r="H45" s="3">
        <f>B45-D45</f>
        <v>348</v>
      </c>
      <c r="I45" s="3">
        <f aca="true" t="shared" si="5" ref="I45:I76">C45-D45</f>
        <v>4810.6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193+222.7+1.6+196.4+240.9+0.1+199.7+265.9+214</f>
        <v>1534.3000000000002</v>
      </c>
      <c r="E46" s="1">
        <f>D46/D45*100</f>
        <v>79.25922099390435</v>
      </c>
      <c r="F46" s="1">
        <f aca="true" t="shared" si="6" ref="F46:F73">D46/B46*100</f>
        <v>84.92748809919186</v>
      </c>
      <c r="G46" s="1">
        <f t="shared" si="4"/>
        <v>26.656126756892935</v>
      </c>
      <c r="H46" s="1">
        <f aca="true" t="shared" si="7" ref="H46:H73">B46-D46</f>
        <v>272.2999999999997</v>
      </c>
      <c r="I46" s="1">
        <f t="shared" si="5"/>
        <v>4221.599999999999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0.01549746874677136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3.8+1+5.7-0.1+1.3+4.1</f>
        <v>15.8</v>
      </c>
      <c r="E48" s="1">
        <f>D48/D45*100</f>
        <v>0.8162000206632918</v>
      </c>
      <c r="F48" s="1">
        <f t="shared" si="6"/>
        <v>81.44329896907217</v>
      </c>
      <c r="G48" s="1">
        <f t="shared" si="4"/>
        <v>26.245847176079735</v>
      </c>
      <c r="H48" s="1">
        <f t="shared" si="7"/>
        <v>3.599999999999998</v>
      </c>
      <c r="I48" s="1">
        <f t="shared" si="5"/>
        <v>44.400000000000006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4.7+90.3+4.8+67.1+3.1+1.1+45.6+36.3</f>
        <v>252.99999999999994</v>
      </c>
      <c r="E49" s="1">
        <f>D49/D45*100</f>
        <v>13.069531976443846</v>
      </c>
      <c r="F49" s="1">
        <f t="shared" si="6"/>
        <v>86.40710382513659</v>
      </c>
      <c r="G49" s="1">
        <f t="shared" si="4"/>
        <v>46.99981422998327</v>
      </c>
      <c r="H49" s="1">
        <f t="shared" si="7"/>
        <v>39.80000000000007</v>
      </c>
      <c r="I49" s="1">
        <f t="shared" si="5"/>
        <v>285.3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132.39999999999958</v>
      </c>
      <c r="E50" s="1">
        <f>D50/D45*100</f>
        <v>6.839549540241739</v>
      </c>
      <c r="F50" s="1">
        <f t="shared" si="6"/>
        <v>80.38858530661794</v>
      </c>
      <c r="G50" s="1">
        <f t="shared" si="4"/>
        <v>33.8792221084952</v>
      </c>
      <c r="H50" s="1">
        <f t="shared" si="7"/>
        <v>32.30000000000021</v>
      </c>
      <c r="I50" s="1">
        <f t="shared" si="5"/>
        <v>258.4000000000014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</f>
        <v>3646.2000000000003</v>
      </c>
      <c r="E51" s="3">
        <f>D51/D144*100</f>
        <v>1.490651844365841</v>
      </c>
      <c r="F51" s="3">
        <f>D51/B51*100</f>
        <v>71.45908868201862</v>
      </c>
      <c r="G51" s="3">
        <f t="shared" si="4"/>
        <v>25.66354863911823</v>
      </c>
      <c r="H51" s="3">
        <f>B51-D51</f>
        <v>1456.2999999999997</v>
      </c>
      <c r="I51" s="3">
        <f t="shared" si="5"/>
        <v>10561.5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260.4+390.2+0.1+271.7+395.7-0.1+282.9+391.4+0.1+7.8+263.9</f>
        <v>2264.1</v>
      </c>
      <c r="E52" s="1">
        <f>D52/D51*100</f>
        <v>62.094783610334034</v>
      </c>
      <c r="F52" s="1">
        <f t="shared" si="6"/>
        <v>82.64646833363753</v>
      </c>
      <c r="G52" s="1">
        <f t="shared" si="4"/>
        <v>25.93738186067292</v>
      </c>
      <c r="H52" s="1">
        <f t="shared" si="7"/>
        <v>475.4000000000001</v>
      </c>
      <c r="I52" s="1">
        <f t="shared" si="5"/>
        <v>6465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1.7+1.5+4.6+9.7+8-0.1+0.1+5.9</f>
        <v>31.4</v>
      </c>
      <c r="E54" s="1">
        <f>D54/D51*100</f>
        <v>0.8611705337063242</v>
      </c>
      <c r="F54" s="1">
        <f t="shared" si="6"/>
        <v>37.38095238095238</v>
      </c>
      <c r="G54" s="1">
        <f t="shared" si="4"/>
        <v>11.907470610542283</v>
      </c>
      <c r="H54" s="1">
        <f t="shared" si="7"/>
        <v>52.6</v>
      </c>
      <c r="I54" s="1">
        <f t="shared" si="5"/>
        <v>232.29999999999998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1.1+7.6+5.9+0.3+0.2+6.8+0.3+67.1+16.4-0.1+19.5+19.3+76.2+4.5+12.1</f>
        <v>237.20000000000002</v>
      </c>
      <c r="E55" s="1">
        <f>D55/D51*100</f>
        <v>6.505402885195546</v>
      </c>
      <c r="F55" s="1">
        <f t="shared" si="6"/>
        <v>72.93972939729399</v>
      </c>
      <c r="G55" s="1">
        <f t="shared" si="4"/>
        <v>33.413156782645444</v>
      </c>
      <c r="H55" s="1">
        <f t="shared" si="7"/>
        <v>87.99999999999997</v>
      </c>
      <c r="I55" s="1">
        <f t="shared" si="5"/>
        <v>472.69999999999993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1113.5000000000002</v>
      </c>
      <c r="E56" s="1">
        <f>D56/D51*100</f>
        <v>30.538642970764084</v>
      </c>
      <c r="F56" s="1">
        <f t="shared" si="6"/>
        <v>56.991503736308744</v>
      </c>
      <c r="G56" s="1">
        <f t="shared" si="4"/>
        <v>24.776929752341957</v>
      </c>
      <c r="H56" s="1">
        <f t="shared" si="7"/>
        <v>840.2999999999997</v>
      </c>
      <c r="I56" s="1">
        <f>C56-D56</f>
        <v>3380.6000000000013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36.1+65.6+6.5+0.4+1.3+60.3+3+39.2+0.1+14.1+69.1+5.2-0.1+1.8+81+43+6.1+66+42.4</f>
        <v>541.0999999999999</v>
      </c>
      <c r="E58" s="3">
        <f>D58/D144*100</f>
        <v>0.22121433629157927</v>
      </c>
      <c r="F58" s="3">
        <f>D58/B58*100</f>
        <v>69.22092874504284</v>
      </c>
      <c r="G58" s="3">
        <f t="shared" si="4"/>
        <v>9.87228607918263</v>
      </c>
      <c r="H58" s="3">
        <f>B58-D58</f>
        <v>240.60000000000014</v>
      </c>
      <c r="I58" s="3">
        <f t="shared" si="5"/>
        <v>4939.9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36.1+65.6+39.2+69.1+1.8+43+66+41.2</f>
        <v>361.99999999999994</v>
      </c>
      <c r="E59" s="1">
        <f>D59/D58*100</f>
        <v>66.90075771576419</v>
      </c>
      <c r="F59" s="1">
        <f t="shared" si="6"/>
        <v>82.62953663547134</v>
      </c>
      <c r="G59" s="1">
        <f t="shared" si="4"/>
        <v>25.383914171516718</v>
      </c>
      <c r="H59" s="1">
        <f t="shared" si="7"/>
        <v>76.10000000000008</v>
      </c>
      <c r="I59" s="1">
        <f t="shared" si="5"/>
        <v>1064.1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1.3+56.1+4.9+63.5+3.5+0.7</f>
        <v>130</v>
      </c>
      <c r="E61" s="1">
        <f>D61/D58*100</f>
        <v>24.02513398632416</v>
      </c>
      <c r="F61" s="1">
        <f t="shared" si="6"/>
        <v>62.98449612403101</v>
      </c>
      <c r="G61" s="1">
        <f t="shared" si="4"/>
        <v>30.893536121673005</v>
      </c>
      <c r="H61" s="1">
        <f t="shared" si="7"/>
        <v>76.4</v>
      </c>
      <c r="I61" s="1">
        <f t="shared" si="5"/>
        <v>290.8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49.099999999999966</v>
      </c>
      <c r="E63" s="1">
        <f>D63/D58*100</f>
        <v>9.074108297911657</v>
      </c>
      <c r="F63" s="1">
        <f t="shared" si="6"/>
        <v>35.78717201166178</v>
      </c>
      <c r="G63" s="1">
        <f t="shared" si="4"/>
        <v>9.718923198733172</v>
      </c>
      <c r="H63" s="1">
        <f t="shared" si="7"/>
        <v>88.10000000000005</v>
      </c>
      <c r="I63" s="1">
        <f t="shared" si="5"/>
        <v>456.09999999999985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273.3</v>
      </c>
      <c r="C68" s="53">
        <f>C69+C70</f>
        <v>493.1</v>
      </c>
      <c r="D68" s="54">
        <f>SUM(D69:D70)</f>
        <v>86.1</v>
      </c>
      <c r="E68" s="42">
        <f>D68/D144*100</f>
        <v>0.035199693873045605</v>
      </c>
      <c r="F68" s="112">
        <f>D68/B68*100</f>
        <v>31.503841931942915</v>
      </c>
      <c r="G68" s="3">
        <f t="shared" si="4"/>
        <v>17.460961265463393</v>
      </c>
      <c r="H68" s="3">
        <f>B68-D68</f>
        <v>187.20000000000002</v>
      </c>
      <c r="I68" s="3">
        <f t="shared" si="5"/>
        <v>407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</f>
        <v>86.1</v>
      </c>
      <c r="E69" s="1">
        <f>D69/D68*100</f>
        <v>100</v>
      </c>
      <c r="F69" s="1">
        <f t="shared" si="6"/>
        <v>33.541098558628754</v>
      </c>
      <c r="G69" s="1">
        <f t="shared" si="4"/>
        <v>31.434830230010952</v>
      </c>
      <c r="H69" s="1">
        <f t="shared" si="7"/>
        <v>170.6</v>
      </c>
      <c r="I69" s="1">
        <f t="shared" si="5"/>
        <v>187.79999999999998</v>
      </c>
    </row>
    <row r="70" spans="1:9" ht="18.75" thickBot="1">
      <c r="A70" s="29" t="s">
        <v>9</v>
      </c>
      <c r="B70" s="49">
        <f>0.2+16.4</f>
        <v>16.599999999999998</v>
      </c>
      <c r="C70" s="50">
        <f>202.8+16.4</f>
        <v>219.20000000000002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16.599999999999998</v>
      </c>
      <c r="I70" s="1">
        <f t="shared" si="5"/>
        <v>219.20000000000002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16819.7+70.7</f>
        <v>16890.4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</f>
        <v>12694.999999999996</v>
      </c>
      <c r="E89" s="3">
        <f>D89/D144*100</f>
        <v>5.190012935172055</v>
      </c>
      <c r="F89" s="3">
        <f aca="true" t="shared" si="10" ref="F89:F95">D89/B89*100</f>
        <v>75.16103822289581</v>
      </c>
      <c r="G89" s="3">
        <f t="shared" si="8"/>
        <v>26.193890499427418</v>
      </c>
      <c r="H89" s="3">
        <f aca="true" t="shared" si="11" ref="H89:H95">B89-D89</f>
        <v>4195.400000000005</v>
      </c>
      <c r="I89" s="3">
        <f t="shared" si="9"/>
        <v>35770.5</v>
      </c>
    </row>
    <row r="90" spans="1:9" ht="18">
      <c r="A90" s="29" t="s">
        <v>3</v>
      </c>
      <c r="B90" s="49">
        <f>13055.3+83.8</f>
        <v>13139.099999999999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</f>
        <v>10769.7</v>
      </c>
      <c r="E90" s="1">
        <f>D90/D89*100</f>
        <v>84.83418668767234</v>
      </c>
      <c r="F90" s="1">
        <f t="shared" si="10"/>
        <v>81.9668013790899</v>
      </c>
      <c r="G90" s="1">
        <f t="shared" si="8"/>
        <v>27.170139764872093</v>
      </c>
      <c r="H90" s="1">
        <f t="shared" si="11"/>
        <v>2369.399999999998</v>
      </c>
      <c r="I90" s="1">
        <f t="shared" si="9"/>
        <v>28868.3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15.4+0.6+1.6+3.7+2.5+4.3+0.4+4.2+0.8+56.6+102.4+16.1+0.1+47.1+29.8+64+59.3+87.7</f>
        <v>496.59999999999997</v>
      </c>
      <c r="E91" s="1">
        <f>D91/D89*100</f>
        <v>3.911776289877906</v>
      </c>
      <c r="F91" s="1">
        <f t="shared" si="10"/>
        <v>41.50785690404547</v>
      </c>
      <c r="G91" s="1">
        <f t="shared" si="8"/>
        <v>20.63577810097652</v>
      </c>
      <c r="H91" s="1">
        <f t="shared" si="11"/>
        <v>699.8000000000002</v>
      </c>
      <c r="I91" s="1">
        <f t="shared" si="9"/>
        <v>1909.9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2554.900000000003</v>
      </c>
      <c r="C93" s="127">
        <f>C89-C90-C91-C92</f>
        <v>6421</v>
      </c>
      <c r="D93" s="127">
        <f>D89-D90-D91-D92</f>
        <v>1428.6999999999957</v>
      </c>
      <c r="E93" s="128">
        <f>D93/D89*100</f>
        <v>11.254037022449753</v>
      </c>
      <c r="F93" s="128">
        <f t="shared" si="10"/>
        <v>55.91999686876176</v>
      </c>
      <c r="G93" s="128">
        <f>D93/C93*100</f>
        <v>22.250428282198968</v>
      </c>
      <c r="H93" s="128">
        <f t="shared" si="11"/>
        <v>1126.200000000007</v>
      </c>
      <c r="I93" s="128">
        <f>C93-D93</f>
        <v>4992.300000000005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3479.6+8.1+4.1+53.2+1101.8+1997.1+228.6+3048.1+0.1+314.6+1021.4+1907+2.5+299.7+94.1+2183.5+8+2623.6+342.3+2.2+8.5+1.3+1.6+10.6</f>
        <v>18741.6</v>
      </c>
      <c r="E94" s="134">
        <f>D94/D144*100</f>
        <v>7.662004444727892</v>
      </c>
      <c r="F94" s="138">
        <f t="shared" si="10"/>
        <v>94.50848688390668</v>
      </c>
      <c r="G94" s="125">
        <f>D94/C94*100</f>
        <v>37.08395414962513</v>
      </c>
      <c r="H94" s="139">
        <f t="shared" si="11"/>
        <v>1089</v>
      </c>
      <c r="I94" s="134">
        <f>C94-D94</f>
        <v>31796.700000000004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600+69+9+48.5+2.5+299.7+50.5+190.4+1.3+10.6</f>
        <v>1281.5</v>
      </c>
      <c r="E95" s="146">
        <f>D95/D94*100</f>
        <v>6.837729969693089</v>
      </c>
      <c r="F95" s="147">
        <f t="shared" si="10"/>
        <v>83.10635538261998</v>
      </c>
      <c r="G95" s="148">
        <f>D95/C95*100</f>
        <v>26.402538269773572</v>
      </c>
      <c r="H95" s="137">
        <f t="shared" si="11"/>
        <v>260.5</v>
      </c>
      <c r="I95" s="96">
        <f>C95-D95</f>
        <v>3572.2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2639.7-16.4</f>
        <v>2623.2999999999997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</f>
        <v>1218.4999999999995</v>
      </c>
      <c r="E101" s="25">
        <f>D101/D144*100</f>
        <v>0.4981513006307324</v>
      </c>
      <c r="F101" s="25">
        <f>D101/B101*100</f>
        <v>46.449128959707224</v>
      </c>
      <c r="G101" s="25">
        <f aca="true" t="shared" si="12" ref="G101:G142">D101/C101*100</f>
        <v>11.457882760047386</v>
      </c>
      <c r="H101" s="25">
        <f aca="true" t="shared" si="13" ref="H101:H106">B101-D101</f>
        <v>1404.8000000000002</v>
      </c>
      <c r="I101" s="25">
        <f aca="true" t="shared" si="14" ref="I101:I142">C101-D101</f>
        <v>9416.1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2382-16.4</f>
        <v>2365.6</v>
      </c>
      <c r="C103" s="51">
        <f>5036.9+4586-16.4</f>
        <v>9606.5</v>
      </c>
      <c r="D103" s="51">
        <f>110.3+80.7+66.2+32.9+19.7+106.6+21.7+3.9+5.8+27.6+127.6+1.1+0.1+13.7+10.7+3.3+110.8+21.4+3.1+2+132.8+20.9+0.1+78+20.6+33.3</f>
        <v>1054.9</v>
      </c>
      <c r="E103" s="1">
        <f>D103/D101*100</f>
        <v>86.57365613459174</v>
      </c>
      <c r="F103" s="1">
        <f aca="true" t="shared" si="15" ref="F103:F142">D103/B103*100</f>
        <v>44.59333784240785</v>
      </c>
      <c r="G103" s="1">
        <f t="shared" si="12"/>
        <v>10.981106542445222</v>
      </c>
      <c r="H103" s="1">
        <f t="shared" si="13"/>
        <v>1310.6999999999998</v>
      </c>
      <c r="I103" s="1">
        <f t="shared" si="14"/>
        <v>8551.6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163.59999999999945</v>
      </c>
      <c r="E105" s="96">
        <f>D105/D101*100</f>
        <v>13.42634386540825</v>
      </c>
      <c r="F105" s="96">
        <f t="shared" si="15"/>
        <v>63.48467209934016</v>
      </c>
      <c r="G105" s="96">
        <f t="shared" si="12"/>
        <v>15.912848944655131</v>
      </c>
      <c r="H105" s="96">
        <f>B105-D105</f>
        <v>94.10000000000036</v>
      </c>
      <c r="I105" s="96">
        <f t="shared" si="14"/>
        <v>864.5000000000009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62426.399999999994</v>
      </c>
      <c r="C106" s="93">
        <f>SUM(C107:C141)-C114-C118+C142-C134-C135-C108-C111-C121-C122-C132</f>
        <v>149269.8</v>
      </c>
      <c r="D106" s="93">
        <f>SUM(D107:D141)-D114-D118+D142-D134-D135-D108-D111-D121-D122-D132</f>
        <v>47102.3</v>
      </c>
      <c r="E106" s="94">
        <f>D106/D144*100</f>
        <v>19.256521959539562</v>
      </c>
      <c r="F106" s="94">
        <f>D106/B106*100</f>
        <v>75.45253290274628</v>
      </c>
      <c r="G106" s="94">
        <f t="shared" si="12"/>
        <v>31.555143773221378</v>
      </c>
      <c r="H106" s="94">
        <f t="shared" si="13"/>
        <v>15324.099999999991</v>
      </c>
      <c r="I106" s="94">
        <f t="shared" si="14"/>
        <v>102167.49999999999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114.2+9+1.8-0.1+90.7+22.4+38.1+76.9+3.3+8.3+1.4+33.8+39+2.5+0.1+67.3+0.2+4+0.9</f>
        <v>513.8000000000001</v>
      </c>
      <c r="E107" s="6">
        <f>D107/D106*100</f>
        <v>1.0908172212397271</v>
      </c>
      <c r="F107" s="6">
        <f t="shared" si="15"/>
        <v>59.10502703324515</v>
      </c>
      <c r="G107" s="6">
        <f t="shared" si="12"/>
        <v>28.547616401822427</v>
      </c>
      <c r="H107" s="6">
        <f aca="true" t="shared" si="16" ref="H107:H142">B107-D107</f>
        <v>355.4999999999999</v>
      </c>
      <c r="I107" s="6">
        <f t="shared" si="14"/>
        <v>1286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0.17005539007649306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</f>
        <v>12.799999999999999</v>
      </c>
      <c r="E110" s="6">
        <f>D110/D106*100</f>
        <v>0.027174893794995148</v>
      </c>
      <c r="F110" s="6">
        <f t="shared" si="15"/>
        <v>32.405063291139236</v>
      </c>
      <c r="G110" s="6">
        <f t="shared" si="12"/>
        <v>15.130023640661939</v>
      </c>
      <c r="H110" s="6">
        <f t="shared" si="16"/>
        <v>26.700000000000003</v>
      </c>
      <c r="I110" s="6">
        <f t="shared" si="14"/>
        <v>71.8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0.03481783267483753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</f>
        <v>350.90000000000003</v>
      </c>
      <c r="E113" s="6">
        <f>D113/D106*100</f>
        <v>0.7449742369268592</v>
      </c>
      <c r="F113" s="6">
        <f t="shared" si="15"/>
        <v>60.57310547212153</v>
      </c>
      <c r="G113" s="6">
        <f t="shared" si="12"/>
        <v>22.897226753670473</v>
      </c>
      <c r="H113" s="6">
        <f t="shared" si="16"/>
        <v>228.39999999999992</v>
      </c>
      <c r="I113" s="6">
        <f t="shared" si="14"/>
        <v>1181.6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0.07642938879842386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</f>
        <v>65.7</v>
      </c>
      <c r="E117" s="6">
        <f>D117/D106*100</f>
        <v>0.13948363455712354</v>
      </c>
      <c r="F117" s="6">
        <f t="shared" si="15"/>
        <v>74.74402730375427</v>
      </c>
      <c r="G117" s="6">
        <f t="shared" si="12"/>
        <v>32.142857142857146</v>
      </c>
      <c r="H117" s="6">
        <f t="shared" si="16"/>
        <v>22.200000000000003</v>
      </c>
      <c r="I117" s="6">
        <f t="shared" si="14"/>
        <v>138.7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0.5299104290024054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0.23480806669737994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0.41632786509363656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0.2757827112476461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0.004246077155467992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</f>
        <v>61.89999999999999</v>
      </c>
      <c r="E127" s="19">
        <f>D127/D106*100</f>
        <v>0.13141608796173435</v>
      </c>
      <c r="F127" s="6">
        <f t="shared" si="15"/>
        <v>69.00780379041247</v>
      </c>
      <c r="G127" s="6">
        <f t="shared" si="12"/>
        <v>47.87316318638823</v>
      </c>
      <c r="H127" s="6">
        <f t="shared" si="16"/>
        <v>27.80000000000001</v>
      </c>
      <c r="I127" s="6">
        <f t="shared" si="14"/>
        <v>67.40000000000002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8.7+23.6+6.2</f>
        <v>38.5</v>
      </c>
      <c r="E128" s="19">
        <f>D128/D106*100</f>
        <v>0.08173698524275884</v>
      </c>
      <c r="F128" s="6">
        <f t="shared" si="15"/>
        <v>27.79783393501805</v>
      </c>
      <c r="G128" s="6">
        <f t="shared" si="12"/>
        <v>5.923076923076923</v>
      </c>
      <c r="H128" s="6">
        <f t="shared" si="16"/>
        <v>100</v>
      </c>
      <c r="I128" s="6">
        <f t="shared" si="14"/>
        <v>611.5</v>
      </c>
    </row>
    <row r="129" spans="1:9" s="2" customFormat="1" ht="35.25" customHeight="1">
      <c r="A129" s="17" t="s">
        <v>71</v>
      </c>
      <c r="B129" s="80">
        <v>156.7</v>
      </c>
      <c r="C129" s="60">
        <f>171.5+14.8</f>
        <v>186.3</v>
      </c>
      <c r="D129" s="83">
        <f>5.6+5.6+3.5+1.3</f>
        <v>16</v>
      </c>
      <c r="E129" s="19">
        <f>D129/D106*100</f>
        <v>0.033968617243743934</v>
      </c>
      <c r="F129" s="6">
        <f t="shared" si="15"/>
        <v>10.21059349074665</v>
      </c>
      <c r="G129" s="6">
        <f t="shared" si="12"/>
        <v>8.588298443370906</v>
      </c>
      <c r="H129" s="6">
        <f t="shared" si="16"/>
        <v>140.7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21.9+41.8+0.1+6.1+26+3.6+0.1+41-0.1+21.3+6.2+7.1+43.4+4.5+8.8+48.5</f>
        <v>280.29999999999995</v>
      </c>
      <c r="E133" s="19">
        <f>D133/D106*100</f>
        <v>0.5950877133388389</v>
      </c>
      <c r="F133" s="6">
        <f t="shared" si="15"/>
        <v>86.45897594077728</v>
      </c>
      <c r="G133" s="6">
        <f t="shared" si="12"/>
        <v>28.436644009333467</v>
      </c>
      <c r="H133" s="6">
        <f t="shared" si="16"/>
        <v>43.900000000000034</v>
      </c>
      <c r="I133" s="6">
        <f t="shared" si="14"/>
        <v>705.4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21.9+39.7+0.1+6.1+19+41-0.1+21.3+43.3+8.5+32.3</f>
        <v>233.10000000000002</v>
      </c>
      <c r="E134" s="1">
        <f>D134/D133*100</f>
        <v>83.16089903674636</v>
      </c>
      <c r="F134" s="1">
        <f aca="true" t="shared" si="17" ref="F134:F141">D134/B134*100</f>
        <v>87.30337078651687</v>
      </c>
      <c r="G134" s="1">
        <f t="shared" si="12"/>
        <v>27.46553552492047</v>
      </c>
      <c r="H134" s="1">
        <f t="shared" si="16"/>
        <v>33.89999999999998</v>
      </c>
      <c r="I134" s="1">
        <f t="shared" si="14"/>
        <v>615.6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7+6+0.2+7.1</f>
        <v>20.299999999999997</v>
      </c>
      <c r="E135" s="1">
        <f>D135/D133*100</f>
        <v>7.242240456653586</v>
      </c>
      <c r="F135" s="1">
        <f t="shared" si="17"/>
        <v>97.1291866028708</v>
      </c>
      <c r="G135" s="1">
        <f>D135/C135*100</f>
        <v>77.18631178707223</v>
      </c>
      <c r="H135" s="1">
        <f t="shared" si="16"/>
        <v>0.6000000000000014</v>
      </c>
      <c r="I135" s="1">
        <f t="shared" si="14"/>
        <v>6.0000000000000036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0.5122892088072133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1.5077819979066838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4.445642781774987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1.1107737838704268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74.70696760030825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1236.9+618.4+618.4+618.4+618.5+618.4+618.4+618.5+618.4</f>
        <v>6184.299999999999</v>
      </c>
      <c r="E142" s="19">
        <f>D142/D106*100</f>
        <v>13.12950747628035</v>
      </c>
      <c r="F142" s="6">
        <f t="shared" si="15"/>
        <v>83.33288416967606</v>
      </c>
      <c r="G142" s="6">
        <f t="shared" si="12"/>
        <v>27.7778775928205</v>
      </c>
      <c r="H142" s="6">
        <f t="shared" si="16"/>
        <v>1236.9000000000005</v>
      </c>
      <c r="I142" s="6">
        <f t="shared" si="14"/>
        <v>16079.100000000002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67833</v>
      </c>
      <c r="C143" s="84">
        <f>C43+C68+C71+C76+C78+C86+C101+C106+C99+C83+C97</f>
        <v>165070.59999999998</v>
      </c>
      <c r="D143" s="60">
        <f>D43+D68+D71+D76+D78+D86+D101+D106+D99+D83+D97</f>
        <v>48548.9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244604.40000000008</v>
      </c>
      <c r="E144" s="38">
        <v>100</v>
      </c>
      <c r="F144" s="3">
        <f>D144/B144*100</f>
        <v>79.90242018966524</v>
      </c>
      <c r="G144" s="3">
        <f aca="true" t="shared" si="18" ref="G144:G150">D144/C144*100</f>
        <v>27.294029744824392</v>
      </c>
      <c r="H144" s="3">
        <f aca="true" t="shared" si="19" ref="H144:H150">B144-D144</f>
        <v>61524.49999999988</v>
      </c>
      <c r="I144" s="3">
        <f aca="true" t="shared" si="20" ref="I144:I150">C144-D144</f>
        <v>651578.3999999999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158282.90000000002</v>
      </c>
      <c r="C145" s="67">
        <f>C8+C20+C34+C52+C59+C90+C114+C118+C46+C134</f>
        <v>507335.6</v>
      </c>
      <c r="D145" s="67">
        <f>D8+D20+D34+D52+D59+D90+D114+D118+D46+D134</f>
        <v>130773.00000000003</v>
      </c>
      <c r="E145" s="6">
        <f>D145/D144*100</f>
        <v>53.46306117142618</v>
      </c>
      <c r="F145" s="6">
        <f aca="true" t="shared" si="21" ref="F145:F156">D145/B145*100</f>
        <v>82.61979026161387</v>
      </c>
      <c r="G145" s="6">
        <f t="shared" si="18"/>
        <v>25.776428856953864</v>
      </c>
      <c r="H145" s="6">
        <f t="shared" si="19"/>
        <v>27509.899999999994</v>
      </c>
      <c r="I145" s="18">
        <f t="shared" si="20"/>
        <v>376562.6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36957.7</v>
      </c>
      <c r="C146" s="68">
        <f>C11+C23+C36+C55+C61+C91+C49+C135+C108+C111+C95+C132</f>
        <v>96347.79999999999</v>
      </c>
      <c r="D146" s="68">
        <f>D11+D23+D36+D55+D61+D91+D49+D135+D108+D111+D95+D132</f>
        <v>30517.699999999997</v>
      </c>
      <c r="E146" s="6">
        <f>D146/D144*100</f>
        <v>12.476349566892496</v>
      </c>
      <c r="F146" s="6">
        <f t="shared" si="21"/>
        <v>82.57467320747773</v>
      </c>
      <c r="G146" s="6">
        <f t="shared" si="18"/>
        <v>31.674516698876364</v>
      </c>
      <c r="H146" s="6">
        <f t="shared" si="19"/>
        <v>6440</v>
      </c>
      <c r="I146" s="18">
        <f t="shared" si="20"/>
        <v>65830.09999999999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8291.699999999999</v>
      </c>
      <c r="C147" s="67">
        <f>C22+C10+C54+C48+C60+C35+C102+C122</f>
        <v>25686.8</v>
      </c>
      <c r="D147" s="67">
        <f>D22+D10+D54+D48+D60+D35+D102+D122</f>
        <v>6142.900000000001</v>
      </c>
      <c r="E147" s="6">
        <f>D147/D144*100</f>
        <v>2.5113612020061775</v>
      </c>
      <c r="F147" s="6">
        <f t="shared" si="21"/>
        <v>74.08492830179578</v>
      </c>
      <c r="G147" s="6">
        <f t="shared" si="18"/>
        <v>23.91461762461654</v>
      </c>
      <c r="H147" s="6">
        <f t="shared" si="19"/>
        <v>2148.7999999999984</v>
      </c>
      <c r="I147" s="18">
        <f t="shared" si="20"/>
        <v>19543.899999999998</v>
      </c>
      <c r="K147" s="46"/>
      <c r="L147" s="47"/>
    </row>
    <row r="148" spans="1:12" ht="21" customHeight="1">
      <c r="A148" s="23" t="s">
        <v>15</v>
      </c>
      <c r="B148" s="67">
        <f>B12+B24+B103+B62+B38+B92</f>
        <v>2914.1</v>
      </c>
      <c r="C148" s="67">
        <f>C12+C24+C103+C62+C38+C92</f>
        <v>14596.9</v>
      </c>
      <c r="D148" s="67">
        <f>D12+D24+D103+D62+D38+D92</f>
        <v>1433.0000000000002</v>
      </c>
      <c r="E148" s="6">
        <f>D148/D144*100</f>
        <v>0.5858439177708985</v>
      </c>
      <c r="F148" s="6">
        <f t="shared" si="21"/>
        <v>49.174702309460905</v>
      </c>
      <c r="G148" s="6">
        <f t="shared" si="18"/>
        <v>9.817152957134736</v>
      </c>
      <c r="H148" s="6">
        <f t="shared" si="19"/>
        <v>1481.0999999999997</v>
      </c>
      <c r="I148" s="18">
        <f t="shared" si="20"/>
        <v>13163.9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2023.1999999999998</v>
      </c>
      <c r="E149" s="6">
        <f>D149/D144*100</f>
        <v>0.8271314825080821</v>
      </c>
      <c r="F149" s="6">
        <f t="shared" si="21"/>
        <v>77.42231746517677</v>
      </c>
      <c r="G149" s="6">
        <f t="shared" si="18"/>
        <v>16.033728523426106</v>
      </c>
      <c r="H149" s="6">
        <f t="shared" si="19"/>
        <v>590.0000000000005</v>
      </c>
      <c r="I149" s="18">
        <f t="shared" si="20"/>
        <v>10595.2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97069.29999999994</v>
      </c>
      <c r="C150" s="67">
        <f>C144-C145-C146-C147-C148-C149</f>
        <v>239597.3</v>
      </c>
      <c r="D150" s="67">
        <f>D144-D145-D146-D147-D148-D149</f>
        <v>73714.60000000006</v>
      </c>
      <c r="E150" s="6">
        <f>D150/D144*100</f>
        <v>30.136252659396167</v>
      </c>
      <c r="F150" s="6">
        <f t="shared" si="21"/>
        <v>75.9401788206983</v>
      </c>
      <c r="G150" s="43">
        <f t="shared" si="18"/>
        <v>30.76603951713983</v>
      </c>
      <c r="H150" s="6">
        <f t="shared" si="19"/>
        <v>23354.69999999988</v>
      </c>
      <c r="I150" s="6">
        <f t="shared" si="20"/>
        <v>165882.69999999992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72+2507+500.9+784.3+577.6+1236.9+2501.8+375+180.7+310.2-4.2+554.9+23.5+182.4+693.6</f>
        <v>10496.6</v>
      </c>
      <c r="E154" s="6"/>
      <c r="F154" s="6">
        <f t="shared" si="21"/>
        <v>20.118257002942048</v>
      </c>
      <c r="G154" s="6">
        <f t="shared" si="22"/>
        <v>9.906546289882046</v>
      </c>
      <c r="H154" s="6">
        <f t="shared" si="24"/>
        <v>41677.9</v>
      </c>
      <c r="I154" s="6">
        <f t="shared" si="23"/>
        <v>95459.59999999999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>
        <f>5.2</f>
        <v>5.2</v>
      </c>
      <c r="E156" s="19"/>
      <c r="F156" s="6">
        <f t="shared" si="21"/>
        <v>0.384387936132466</v>
      </c>
      <c r="G156" s="6">
        <f t="shared" si="22"/>
        <v>0.038018921724889236</v>
      </c>
      <c r="H156" s="6">
        <f t="shared" si="24"/>
        <v>1347.6</v>
      </c>
      <c r="I156" s="6">
        <f t="shared" si="23"/>
        <v>13672.199999999999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98.8+11.3</f>
        <v>110.1</v>
      </c>
      <c r="E160" s="24"/>
      <c r="F160" s="6">
        <f>D160/B160*100</f>
        <v>6.672727272727272</v>
      </c>
      <c r="G160" s="6">
        <f t="shared" si="22"/>
        <v>2.960632462084543</v>
      </c>
      <c r="H160" s="6">
        <f t="shared" si="24"/>
        <v>1539.9</v>
      </c>
      <c r="I160" s="6">
        <f t="shared" si="23"/>
        <v>3608.7000000000003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258533.6000000001</v>
      </c>
      <c r="E161" s="25"/>
      <c r="F161" s="3">
        <f>D161/B161*100</f>
        <v>70.71358374996962</v>
      </c>
      <c r="G161" s="3">
        <f t="shared" si="22"/>
        <v>25.222182450822906</v>
      </c>
      <c r="H161" s="3">
        <f>B161-D161</f>
        <v>107073.09999999986</v>
      </c>
      <c r="I161" s="3">
        <f t="shared" si="23"/>
        <v>766491.0999999999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244604.40000000008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244604.40000000008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2015-04-15T04:58:48Z</dcterms:modified>
  <cp:category/>
  <cp:version/>
  <cp:contentType/>
  <cp:contentStatus/>
</cp:coreProperties>
</file>